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NRPortbl\AmericasActive\AULANOV\"/>
    </mc:Choice>
  </mc:AlternateContent>
  <bookViews>
    <workbookView xWindow="0" yWindow="0" windowWidth="20490" windowHeight="6945"/>
  </bookViews>
  <sheets>
    <sheet name="Sheet1" sheetId="1" r:id="rId1"/>
  </sheets>
  <definedNames>
    <definedName name="_xlnm.Print_Area" localSheetId="0">Sheet1!$A$1:$U$30</definedName>
  </definedNames>
  <calcPr calcId="162913"/>
</workbook>
</file>

<file path=xl/calcChain.xml><?xml version="1.0" encoding="utf-8"?>
<calcChain xmlns="http://schemas.openxmlformats.org/spreadsheetml/2006/main">
  <c r="C7" i="1" l="1"/>
  <c r="C6" i="1"/>
  <c r="Q18" i="1"/>
  <c r="Q19" i="1"/>
  <c r="I19" i="1"/>
  <c r="I18" i="1"/>
  <c r="C19" i="1"/>
  <c r="C18" i="1"/>
  <c r="Q24" i="1" l="1"/>
  <c r="E13" i="1"/>
  <c r="C12" i="1"/>
  <c r="C11" i="1"/>
  <c r="C10" i="1"/>
  <c r="I24" i="1"/>
  <c r="T24" i="1"/>
  <c r="M24" i="1"/>
  <c r="F24" i="1"/>
  <c r="C24" i="1"/>
  <c r="C9" i="1"/>
  <c r="C13" i="1" l="1"/>
  <c r="R6" i="1"/>
  <c r="R7" i="1"/>
  <c r="R8" i="1"/>
</calcChain>
</file>

<file path=xl/sharedStrings.xml><?xml version="1.0" encoding="utf-8"?>
<sst xmlns="http://schemas.openxmlformats.org/spreadsheetml/2006/main" count="89" uniqueCount="47">
  <si>
    <t>Cash</t>
  </si>
  <si>
    <t>Total</t>
  </si>
  <si>
    <t>HQLAs</t>
  </si>
  <si>
    <t>Other</t>
  </si>
  <si>
    <t>eTLAC Debt</t>
  </si>
  <si>
    <t>Going-Concern Capital</t>
  </si>
  <si>
    <t>Assets</t>
  </si>
  <si>
    <t>Liabilities and Capital</t>
  </si>
  <si>
    <t>iTLAC = 75%-90% of eTLAC</t>
  </si>
  <si>
    <t>Going-Concern</t>
  </si>
  <si>
    <t>Top-Tier BHC (Unconsolidated)</t>
  </si>
  <si>
    <t>Buffers</t>
  </si>
  <si>
    <t>Rec'bles</t>
  </si>
  <si>
    <t>Eq in subs</t>
  </si>
  <si>
    <t>Minimum</t>
  </si>
  <si>
    <t>iTLAC Debt (@75%-90%)</t>
  </si>
  <si>
    <t>GLAC</t>
  </si>
  <si>
    <t>TLAC = GLAC + Going Concern Capital</t>
  </si>
  <si>
    <t>Definitions:</t>
  </si>
  <si>
    <t>Host A</t>
  </si>
  <si>
    <t>Host B</t>
  </si>
  <si>
    <t>Host C</t>
  </si>
  <si>
    <t>Impediment to X-border SPOE</t>
  </si>
  <si>
    <t>eTLAC = 2X Minimum Capital + Buffers</t>
  </si>
  <si>
    <t>Starting Assumptions:</t>
  </si>
  <si>
    <t>Internal TLAC = 75% of external TLAC</t>
  </si>
  <si>
    <t>No host-country capital buffers</t>
  </si>
  <si>
    <t>from perspective of:</t>
  </si>
  <si>
    <t>Surplus assets</t>
  </si>
  <si>
    <t>Potential adverse impact:</t>
  </si>
  <si>
    <t>Reduce pool of surplus assets</t>
  </si>
  <si>
    <t>Increase pD of top-tier BHC</t>
  </si>
  <si>
    <t>Foreign Subsidiary B</t>
  </si>
  <si>
    <t>Foreign Subsidiary A</t>
  </si>
  <si>
    <t>Foreign Subsidiary C</t>
  </si>
  <si>
    <t>eTLAC = 2*100 = 200</t>
  </si>
  <si>
    <t>iTLAC (75%) = 150</t>
  </si>
  <si>
    <t>iTLAC (90%) = 180</t>
  </si>
  <si>
    <t>eTLAC = 2*50 = 100</t>
  </si>
  <si>
    <t>iTLAC (75%) = 75</t>
  </si>
  <si>
    <t>iTLAC (90%) = 90</t>
  </si>
  <si>
    <t>iTLAC Debt-A</t>
  </si>
  <si>
    <t>iTLAC Debt-B</t>
  </si>
  <si>
    <t>iTLAC Debt-C</t>
  </si>
  <si>
    <t>iBuffer = 0-20</t>
  </si>
  <si>
    <t>iBuffer = 0-10</t>
  </si>
  <si>
    <t>Interactive Excel Spreadsheet Illustrating Adverse impact of excessive internal TLAC or host-country capital buffers (June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</si>
</sst>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/>
    </xf>
    <xf numFmtId="0" fontId="0" fillId="0" borderId="0" xfId="0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Border="1" applyAlignment="1">
      <alignment horizontal="right"/>
    </xf>
    <xf numFmtId="0" fontId="0" fillId="0" borderId="2" xfId="0" applyFont="1" applyBorder="1"/>
    <xf numFmtId="0" fontId="0" fillId="2" borderId="1" xfId="0" applyFill="1" applyBorder="1"/>
    <xf numFmtId="0" fontId="0" fillId="2" borderId="0" xfId="0" applyFill="1" applyBorder="1"/>
    <xf numFmtId="0" fontId="0" fillId="0" borderId="3" xfId="0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Alignment="1"/>
    <xf numFmtId="0" fontId="4" fillId="0" borderId="0" xfId="0" applyFont="1" applyFill="1" applyAlignment="1">
      <alignment horizontal="left"/>
    </xf>
    <xf numFmtId="0" fontId="0" fillId="0" borderId="5" xfId="0" applyBorder="1"/>
    <xf numFmtId="0" fontId="0" fillId="0" borderId="1" xfId="0" applyFont="1" applyFill="1" applyBorder="1"/>
    <xf numFmtId="0" fontId="3" fillId="0" borderId="0" xfId="0" applyFont="1" applyFill="1" applyBorder="1"/>
    <xf numFmtId="0" fontId="0" fillId="0" borderId="0" xfId="0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0" xfId="0" applyFill="1" applyBorder="1" applyAlignment="1">
      <alignment horizontal="right"/>
    </xf>
    <xf numFmtId="0" fontId="0" fillId="0" borderId="4" xfId="0" applyBorder="1"/>
    <xf numFmtId="0" fontId="0" fillId="0" borderId="6" xfId="0" applyBorder="1" applyAlignment="1">
      <alignment horizontal="right"/>
    </xf>
    <xf numFmtId="0" fontId="0" fillId="0" borderId="3" xfId="0" applyFont="1" applyBorder="1"/>
    <xf numFmtId="0" fontId="0" fillId="0" borderId="1" xfId="0" applyFont="1" applyBorder="1"/>
    <xf numFmtId="0" fontId="0" fillId="0" borderId="5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 applyAlignment="1"/>
    <xf numFmtId="0" fontId="0" fillId="2" borderId="7" xfId="0" applyFill="1" applyBorder="1" applyAlignment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0" borderId="0" xfId="0" applyFill="1" applyBorder="1" applyAlignment="1"/>
    <xf numFmtId="0" fontId="2" fillId="2" borderId="3" xfId="0" applyFont="1" applyFill="1" applyBorder="1" applyAlignment="1"/>
    <xf numFmtId="0" fontId="2" fillId="2" borderId="3" xfId="0" applyFont="1" applyFill="1" applyBorder="1"/>
    <xf numFmtId="0" fontId="0" fillId="2" borderId="7" xfId="0" applyFill="1" applyBorder="1" applyAlignment="1">
      <alignment horizontal="left" indent="1"/>
    </xf>
    <xf numFmtId="0" fontId="0" fillId="2" borderId="1" xfId="0" applyFill="1" applyBorder="1" applyAlignment="1"/>
    <xf numFmtId="0" fontId="0" fillId="2" borderId="4" xfId="0" applyFill="1" applyBorder="1" applyAlignment="1"/>
    <xf numFmtId="0" fontId="0" fillId="2" borderId="7" xfId="0" applyFill="1" applyBorder="1"/>
    <xf numFmtId="0" fontId="0" fillId="2" borderId="8" xfId="0" applyFill="1" applyBorder="1"/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/>
    <xf numFmtId="0" fontId="2" fillId="2" borderId="2" xfId="0" applyFont="1" applyFill="1" applyBorder="1"/>
    <xf numFmtId="0" fontId="0" fillId="0" borderId="5" xfId="0" applyFont="1" applyBorder="1"/>
    <xf numFmtId="0" fontId="7" fillId="0" borderId="1" xfId="0" applyFont="1" applyFill="1" applyBorder="1"/>
    <xf numFmtId="0" fontId="7" fillId="0" borderId="0" xfId="0" applyFont="1" applyFill="1" applyBorder="1"/>
    <xf numFmtId="0" fontId="7" fillId="0" borderId="10" xfId="0" applyFont="1" applyFill="1" applyBorder="1"/>
    <xf numFmtId="0" fontId="6" fillId="0" borderId="11" xfId="0" applyFont="1" applyFill="1" applyBorder="1"/>
    <xf numFmtId="0" fontId="7" fillId="0" borderId="11" xfId="0" applyFont="1" applyFill="1" applyBorder="1"/>
    <xf numFmtId="0" fontId="5" fillId="0" borderId="5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6" xfId="0" applyBorder="1" applyAlignment="1">
      <alignment horizontal="right"/>
    </xf>
    <xf numFmtId="0" fontId="0" fillId="0" borderId="7" xfId="0" applyBorder="1" applyAlignment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3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0" xfId="0" applyAlignment="1">
      <alignment horizontal="left" inden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6" xfId="0" applyFill="1" applyBorder="1" applyAlignment="1"/>
    <xf numFmtId="0" fontId="0" fillId="0" borderId="7" xfId="0" applyFill="1" applyBorder="1" applyAlignment="1"/>
    <xf numFmtId="0" fontId="0" fillId="0" borderId="8" xfId="0" applyFill="1" applyBorder="1" applyAlignment="1"/>
    <xf numFmtId="0" fontId="0" fillId="0" borderId="2" xfId="0" applyFont="1" applyBorder="1" applyAlignment="1"/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56"/>
  <sheetViews>
    <sheetView tabSelected="1" zoomScale="85" zoomScaleNormal="85" zoomScaleSheetLayoutView="100" workbookViewId="0">
      <selection activeCell="V11" sqref="V11"/>
    </sheetView>
  </sheetViews>
  <sheetFormatPr defaultRowHeight="15" x14ac:dyDescent="0.25"/>
  <cols>
    <col min="1" max="1" width="2.42578125" customWidth="1"/>
    <col min="2" max="2" width="13.7109375" customWidth="1"/>
    <col min="3" max="3" width="6.28515625" customWidth="1"/>
    <col min="4" max="4" width="17.5703125" customWidth="1"/>
    <col min="5" max="5" width="6" customWidth="1"/>
    <col min="6" max="6" width="5" customWidth="1"/>
    <col min="7" max="7" width="1.7109375" customWidth="1"/>
    <col min="8" max="8" width="8.140625" customWidth="1"/>
    <col min="9" max="9" width="6.28515625" customWidth="1"/>
    <col min="11" max="11" width="13.7109375" customWidth="1"/>
    <col min="12" max="12" width="3.5703125" customWidth="1"/>
    <col min="13" max="13" width="5.140625" customWidth="1"/>
    <col min="14" max="14" width="2.140625" customWidth="1"/>
    <col min="15" max="15" width="8.85546875" customWidth="1"/>
    <col min="16" max="16" width="5" customWidth="1"/>
    <col min="17" max="17" width="5.42578125" customWidth="1"/>
    <col min="18" max="18" width="4.28515625" customWidth="1"/>
    <col min="19" max="19" width="19.42578125" customWidth="1"/>
    <col min="20" max="20" width="5.42578125" customWidth="1"/>
  </cols>
  <sheetData>
    <row r="2" spans="2:25" x14ac:dyDescent="0.25">
      <c r="C2" s="75" t="s">
        <v>46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6"/>
    </row>
    <row r="3" spans="2:25" x14ac:dyDescent="0.25"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25" x14ac:dyDescent="0.25">
      <c r="B4" s="55" t="s">
        <v>10</v>
      </c>
      <c r="C4" s="60"/>
      <c r="D4" s="60"/>
      <c r="E4" s="61"/>
      <c r="H4" s="37" t="s">
        <v>18</v>
      </c>
      <c r="I4" s="11"/>
      <c r="J4" s="11"/>
      <c r="K4" s="29"/>
      <c r="M4" s="38" t="s">
        <v>28</v>
      </c>
      <c r="N4" s="40"/>
      <c r="O4" s="40"/>
      <c r="P4" s="40"/>
      <c r="Q4" s="40"/>
      <c r="R4" s="41"/>
      <c r="S4" s="36"/>
      <c r="T4" s="6"/>
      <c r="V4" s="15"/>
      <c r="W4" s="15"/>
      <c r="X4" s="15"/>
      <c r="Y4" s="6"/>
    </row>
    <row r="5" spans="2:25" ht="15.75" thickBot="1" x14ac:dyDescent="0.3">
      <c r="B5" s="26" t="s">
        <v>6</v>
      </c>
      <c r="C5" s="27"/>
      <c r="D5" s="26" t="s">
        <v>7</v>
      </c>
      <c r="E5" s="24"/>
      <c r="H5" s="34" t="s">
        <v>17</v>
      </c>
      <c r="I5" s="12"/>
      <c r="J5" s="12"/>
      <c r="K5" s="30"/>
      <c r="L5" s="16"/>
      <c r="M5" s="46" t="s">
        <v>27</v>
      </c>
      <c r="N5" s="12"/>
      <c r="O5" s="12"/>
      <c r="P5" s="12"/>
      <c r="Q5" s="12"/>
      <c r="R5" s="30"/>
      <c r="T5" s="6"/>
      <c r="U5" s="6"/>
      <c r="V5" s="6"/>
      <c r="W5" s="6"/>
      <c r="X5" s="6"/>
      <c r="Y5" s="6"/>
    </row>
    <row r="6" spans="2:25" ht="15.75" thickBot="1" x14ac:dyDescent="0.3">
      <c r="B6" s="3" t="s">
        <v>0</v>
      </c>
      <c r="C6" s="48">
        <f>50-((F19-50)+(M19-25)+(0.5*T23))</f>
        <v>50</v>
      </c>
      <c r="D6" s="13" t="s">
        <v>16</v>
      </c>
      <c r="E6" s="24"/>
      <c r="H6" s="34" t="s">
        <v>23</v>
      </c>
      <c r="I6" s="12"/>
      <c r="J6" s="12"/>
      <c r="K6" s="30"/>
      <c r="L6" s="16"/>
      <c r="M6" s="34" t="s">
        <v>19</v>
      </c>
      <c r="N6" s="31"/>
      <c r="O6" s="31"/>
      <c r="P6" s="12"/>
      <c r="Q6" s="12"/>
      <c r="R6" s="54">
        <f>C6+C7+C9</f>
        <v>150</v>
      </c>
    </row>
    <row r="7" spans="2:25" ht="15.75" thickBot="1" x14ac:dyDescent="0.3">
      <c r="B7" s="2" t="s">
        <v>2</v>
      </c>
      <c r="C7" s="49">
        <f>50-((T19-25)+F23+M23+(0.5*T23))</f>
        <v>50</v>
      </c>
      <c r="D7" s="4" t="s">
        <v>4</v>
      </c>
      <c r="E7" s="47">
        <v>200</v>
      </c>
      <c r="H7" s="35" t="s">
        <v>8</v>
      </c>
      <c r="I7" s="42"/>
      <c r="J7" s="42"/>
      <c r="K7" s="43"/>
      <c r="M7" s="34" t="s">
        <v>20</v>
      </c>
      <c r="N7" s="31"/>
      <c r="O7" s="31"/>
      <c r="P7" s="12"/>
      <c r="Q7" s="12"/>
      <c r="R7" s="54">
        <f>C6+C7+C10</f>
        <v>125</v>
      </c>
      <c r="T7" s="15"/>
      <c r="U7" s="15"/>
      <c r="V7" s="15"/>
      <c r="W7" s="15"/>
      <c r="X7" s="15"/>
    </row>
    <row r="8" spans="2:25" ht="15.75" thickBot="1" x14ac:dyDescent="0.3">
      <c r="B8" s="2" t="s">
        <v>12</v>
      </c>
      <c r="C8" s="49"/>
      <c r="D8" s="4" t="s">
        <v>3</v>
      </c>
      <c r="E8" s="47">
        <v>0</v>
      </c>
      <c r="L8" s="17"/>
      <c r="M8" s="35" t="s">
        <v>21</v>
      </c>
      <c r="N8" s="32"/>
      <c r="O8" s="32"/>
      <c r="P8" s="42"/>
      <c r="Q8" s="42"/>
      <c r="R8" s="54">
        <f>C6+C7+C11</f>
        <v>125</v>
      </c>
      <c r="T8" s="15"/>
      <c r="U8" s="45"/>
      <c r="V8" s="36"/>
      <c r="W8" s="36"/>
      <c r="X8" s="36"/>
    </row>
    <row r="9" spans="2:25" x14ac:dyDescent="0.25">
      <c r="B9" s="4" t="s">
        <v>41</v>
      </c>
      <c r="C9" s="49">
        <f>50+(F19-50)</f>
        <v>50</v>
      </c>
      <c r="D9" s="5" t="s">
        <v>9</v>
      </c>
      <c r="E9" s="18"/>
      <c r="H9" s="38" t="s">
        <v>24</v>
      </c>
      <c r="I9" s="11"/>
      <c r="J9" s="11"/>
      <c r="K9" s="29"/>
      <c r="L9" s="17"/>
      <c r="T9" s="15"/>
      <c r="U9" s="44"/>
      <c r="V9" s="44"/>
      <c r="W9" s="44"/>
      <c r="X9" s="44"/>
    </row>
    <row r="10" spans="2:25" x14ac:dyDescent="0.25">
      <c r="B10" s="4" t="s">
        <v>42</v>
      </c>
      <c r="C10" s="49">
        <f>25+(M19-25)</f>
        <v>25</v>
      </c>
      <c r="D10" s="4" t="s">
        <v>14</v>
      </c>
      <c r="E10" s="18">
        <v>200</v>
      </c>
      <c r="H10" s="34" t="s">
        <v>25</v>
      </c>
      <c r="I10" s="12"/>
      <c r="J10" s="12"/>
      <c r="K10" s="30"/>
      <c r="L10" s="17"/>
      <c r="M10" s="37" t="s">
        <v>29</v>
      </c>
      <c r="N10" s="11"/>
      <c r="O10" s="11"/>
      <c r="P10" s="11"/>
      <c r="Q10" s="11"/>
      <c r="R10" s="29"/>
      <c r="T10" s="15"/>
      <c r="U10" s="44"/>
      <c r="V10" s="44"/>
      <c r="W10" s="44"/>
      <c r="X10" s="44"/>
    </row>
    <row r="11" spans="2:25" x14ac:dyDescent="0.25">
      <c r="B11" s="4" t="s">
        <v>43</v>
      </c>
      <c r="C11" s="49">
        <f>25+(T19-25)</f>
        <v>25</v>
      </c>
      <c r="D11" s="4" t="s">
        <v>11</v>
      </c>
      <c r="E11" s="18">
        <v>0</v>
      </c>
      <c r="H11" s="35" t="s">
        <v>26</v>
      </c>
      <c r="I11" s="39"/>
      <c r="J11" s="42"/>
      <c r="K11" s="43"/>
      <c r="M11" s="34" t="s">
        <v>30</v>
      </c>
      <c r="N11" s="12"/>
      <c r="O11" s="12"/>
      <c r="P11" s="12"/>
      <c r="Q11" s="12"/>
      <c r="R11" s="30"/>
      <c r="T11" s="15"/>
      <c r="U11" s="44"/>
      <c r="V11" s="44"/>
      <c r="W11" s="44"/>
      <c r="X11" s="44"/>
    </row>
    <row r="12" spans="2:25" x14ac:dyDescent="0.25">
      <c r="B12" s="2" t="s">
        <v>13</v>
      </c>
      <c r="C12" s="49">
        <f>F22+F23+M22+M23+T22+T23</f>
        <v>200</v>
      </c>
      <c r="D12" s="4"/>
      <c r="E12" s="18"/>
      <c r="M12" s="34" t="s">
        <v>22</v>
      </c>
      <c r="N12" s="12"/>
      <c r="O12" s="12"/>
      <c r="P12" s="12"/>
      <c r="Q12" s="12"/>
      <c r="R12" s="30"/>
      <c r="T12" s="15"/>
      <c r="U12" s="15"/>
      <c r="V12" s="15"/>
      <c r="W12" s="15"/>
      <c r="X12" s="15"/>
    </row>
    <row r="13" spans="2:25" x14ac:dyDescent="0.25">
      <c r="B13" s="25" t="s">
        <v>1</v>
      </c>
      <c r="C13" s="50">
        <f>SUM(C6:C12)</f>
        <v>400</v>
      </c>
      <c r="D13" s="25" t="s">
        <v>1</v>
      </c>
      <c r="E13" s="51">
        <f>SUM(E6:E12)</f>
        <v>400</v>
      </c>
      <c r="H13" s="36"/>
      <c r="M13" s="35" t="s">
        <v>31</v>
      </c>
      <c r="N13" s="42"/>
      <c r="O13" s="42"/>
      <c r="P13" s="42"/>
      <c r="Q13" s="42"/>
      <c r="R13" s="43"/>
    </row>
    <row r="16" spans="2:25" x14ac:dyDescent="0.25">
      <c r="B16" s="55" t="s">
        <v>33</v>
      </c>
      <c r="C16" s="60"/>
      <c r="D16" s="60"/>
      <c r="E16" s="60"/>
      <c r="F16" s="61"/>
      <c r="H16" s="55" t="s">
        <v>32</v>
      </c>
      <c r="I16" s="60"/>
      <c r="J16" s="60"/>
      <c r="K16" s="60"/>
      <c r="L16" s="60"/>
      <c r="M16" s="61"/>
      <c r="O16" s="55" t="s">
        <v>34</v>
      </c>
      <c r="P16" s="60"/>
      <c r="Q16" s="60"/>
      <c r="R16" s="60"/>
      <c r="S16" s="60"/>
      <c r="T16" s="61"/>
    </row>
    <row r="17" spans="2:20" x14ac:dyDescent="0.25">
      <c r="B17" s="26" t="s">
        <v>6</v>
      </c>
      <c r="C17" s="27"/>
      <c r="D17" s="26" t="s">
        <v>7</v>
      </c>
      <c r="E17" s="1"/>
      <c r="F17" s="24"/>
      <c r="H17" s="26" t="s">
        <v>6</v>
      </c>
      <c r="I17" s="27"/>
      <c r="J17" s="26" t="s">
        <v>7</v>
      </c>
      <c r="K17" s="1"/>
      <c r="L17" s="1"/>
      <c r="M17" s="24"/>
      <c r="O17" s="26" t="s">
        <v>6</v>
      </c>
      <c r="P17" s="27"/>
      <c r="Q17" s="27"/>
      <c r="R17" s="26" t="s">
        <v>7</v>
      </c>
      <c r="S17" s="1"/>
      <c r="T17" s="24"/>
    </row>
    <row r="18" spans="2:20" x14ac:dyDescent="0.25">
      <c r="B18" s="3" t="s">
        <v>0</v>
      </c>
      <c r="C18" s="48">
        <f>10+(F19-50)</f>
        <v>10</v>
      </c>
      <c r="D18" s="62" t="s">
        <v>16</v>
      </c>
      <c r="E18" s="63"/>
      <c r="F18" s="24"/>
      <c r="H18" s="3" t="s">
        <v>0</v>
      </c>
      <c r="I18" s="48">
        <f>5+(M19-25)</f>
        <v>5</v>
      </c>
      <c r="J18" s="62" t="s">
        <v>16</v>
      </c>
      <c r="K18" s="63"/>
      <c r="L18" s="63"/>
      <c r="M18" s="24"/>
      <c r="O18" s="3" t="s">
        <v>0</v>
      </c>
      <c r="P18" s="19"/>
      <c r="Q18" s="48">
        <f>5+T23</f>
        <v>5</v>
      </c>
      <c r="R18" s="62" t="s">
        <v>16</v>
      </c>
      <c r="S18" s="63"/>
      <c r="T18" s="24"/>
    </row>
    <row r="19" spans="2:20" x14ac:dyDescent="0.25">
      <c r="B19" s="2" t="s">
        <v>2</v>
      </c>
      <c r="C19" s="49">
        <f>15+F23</f>
        <v>15</v>
      </c>
      <c r="D19" s="4" t="s">
        <v>15</v>
      </c>
      <c r="E19" s="6"/>
      <c r="F19" s="53">
        <v>50</v>
      </c>
      <c r="H19" s="2" t="s">
        <v>2</v>
      </c>
      <c r="I19" s="49">
        <f>7.5+M23</f>
        <v>7.5</v>
      </c>
      <c r="J19" s="56" t="s">
        <v>15</v>
      </c>
      <c r="K19" s="57"/>
      <c r="L19" s="57"/>
      <c r="M19" s="53">
        <v>25</v>
      </c>
      <c r="O19" s="2" t="s">
        <v>2</v>
      </c>
      <c r="Q19" s="49">
        <f>7.5+(T19-25)</f>
        <v>7.5</v>
      </c>
      <c r="R19" s="4" t="s">
        <v>15</v>
      </c>
      <c r="S19" s="6"/>
      <c r="T19" s="53">
        <v>25</v>
      </c>
    </row>
    <row r="20" spans="2:20" x14ac:dyDescent="0.25">
      <c r="B20" s="10" t="s">
        <v>3</v>
      </c>
      <c r="C20" s="15">
        <v>125</v>
      </c>
      <c r="D20" s="56" t="s">
        <v>3</v>
      </c>
      <c r="E20" s="66"/>
      <c r="F20" s="28">
        <v>0</v>
      </c>
      <c r="H20" s="10" t="s">
        <v>3</v>
      </c>
      <c r="I20" s="15">
        <v>62.5</v>
      </c>
      <c r="J20" s="56" t="s">
        <v>3</v>
      </c>
      <c r="K20" s="57"/>
      <c r="L20" s="57"/>
      <c r="M20" s="28">
        <v>0</v>
      </c>
      <c r="O20" s="10" t="s">
        <v>3</v>
      </c>
      <c r="Q20" s="15">
        <v>62.5</v>
      </c>
      <c r="R20" s="56" t="s">
        <v>3</v>
      </c>
      <c r="S20" s="66"/>
      <c r="T20" s="28">
        <v>0</v>
      </c>
    </row>
    <row r="21" spans="2:20" x14ac:dyDescent="0.25">
      <c r="B21" s="2"/>
      <c r="C21" s="15"/>
      <c r="D21" s="2" t="s">
        <v>5</v>
      </c>
      <c r="E21" s="6"/>
      <c r="F21" s="28"/>
      <c r="H21" s="2"/>
      <c r="I21" s="15"/>
      <c r="J21" s="64" t="s">
        <v>5</v>
      </c>
      <c r="K21" s="65"/>
      <c r="L21" s="65"/>
      <c r="M21" s="28"/>
      <c r="O21" s="2"/>
      <c r="P21" s="15"/>
      <c r="Q21" s="15"/>
      <c r="R21" s="2" t="s">
        <v>5</v>
      </c>
      <c r="S21" s="6"/>
      <c r="T21" s="28"/>
    </row>
    <row r="22" spans="2:20" x14ac:dyDescent="0.25">
      <c r="B22" s="2"/>
      <c r="C22" s="15"/>
      <c r="D22" s="56" t="s">
        <v>14</v>
      </c>
      <c r="E22" s="66"/>
      <c r="F22" s="28">
        <v>100</v>
      </c>
      <c r="H22" s="2"/>
      <c r="I22" s="15"/>
      <c r="J22" s="56" t="s">
        <v>14</v>
      </c>
      <c r="K22" s="57"/>
      <c r="L22" s="57"/>
      <c r="M22" s="28">
        <v>50</v>
      </c>
      <c r="O22" s="2"/>
      <c r="P22" s="15"/>
      <c r="Q22" s="15"/>
      <c r="R22" s="4" t="s">
        <v>14</v>
      </c>
      <c r="S22" s="6"/>
      <c r="T22" s="28">
        <v>50</v>
      </c>
    </row>
    <row r="23" spans="2:20" x14ac:dyDescent="0.25">
      <c r="B23" s="2"/>
      <c r="C23" s="15"/>
      <c r="D23" s="56" t="s">
        <v>11</v>
      </c>
      <c r="E23" s="66"/>
      <c r="F23" s="53">
        <v>0</v>
      </c>
      <c r="H23" s="2"/>
      <c r="I23" s="15"/>
      <c r="J23" s="56" t="s">
        <v>11</v>
      </c>
      <c r="K23" s="57"/>
      <c r="L23" s="57"/>
      <c r="M23" s="53">
        <v>0</v>
      </c>
      <c r="O23" s="2"/>
      <c r="P23" s="15"/>
      <c r="Q23" s="15"/>
      <c r="R23" s="56" t="s">
        <v>11</v>
      </c>
      <c r="S23" s="66"/>
      <c r="T23" s="53">
        <v>0</v>
      </c>
    </row>
    <row r="24" spans="2:20" x14ac:dyDescent="0.25">
      <c r="B24" s="25" t="s">
        <v>1</v>
      </c>
      <c r="C24" s="50">
        <f>SUM(C18:C23)</f>
        <v>150</v>
      </c>
      <c r="D24" s="58" t="s">
        <v>1</v>
      </c>
      <c r="E24" s="59"/>
      <c r="F24" s="52">
        <f>SUM(F18:F23)</f>
        <v>150</v>
      </c>
      <c r="H24" s="25" t="s">
        <v>1</v>
      </c>
      <c r="I24" s="50">
        <f>SUM(I18:I23)</f>
        <v>75</v>
      </c>
      <c r="J24" s="58" t="s">
        <v>1</v>
      </c>
      <c r="K24" s="59"/>
      <c r="L24" s="59"/>
      <c r="M24" s="52">
        <f>SUM(M18:M23)</f>
        <v>75</v>
      </c>
      <c r="O24" s="58" t="s">
        <v>1</v>
      </c>
      <c r="P24" s="59"/>
      <c r="Q24" s="50">
        <f>SUM(Q18:Q23)</f>
        <v>75</v>
      </c>
      <c r="R24" s="58" t="s">
        <v>1</v>
      </c>
      <c r="S24" s="59"/>
      <c r="T24" s="52">
        <f>SUM(T19:T23)</f>
        <v>75</v>
      </c>
    </row>
    <row r="26" spans="2:20" s="6" customFormat="1" x14ac:dyDescent="0.25">
      <c r="B26" s="7"/>
      <c r="D26" s="62" t="s">
        <v>35</v>
      </c>
      <c r="E26" s="67"/>
      <c r="J26" s="62" t="s">
        <v>38</v>
      </c>
      <c r="K26" s="63"/>
      <c r="L26" s="67"/>
      <c r="R26" s="62" t="s">
        <v>38</v>
      </c>
      <c r="S26" s="67"/>
    </row>
    <row r="27" spans="2:20" s="6" customFormat="1" x14ac:dyDescent="0.25">
      <c r="B27" s="7"/>
      <c r="D27" s="64" t="s">
        <v>36</v>
      </c>
      <c r="E27" s="68"/>
      <c r="J27" s="64" t="s">
        <v>39</v>
      </c>
      <c r="K27" s="65"/>
      <c r="L27" s="68"/>
      <c r="R27" s="64" t="s">
        <v>39</v>
      </c>
      <c r="S27" s="68"/>
    </row>
    <row r="28" spans="2:20" s="6" customFormat="1" x14ac:dyDescent="0.25">
      <c r="B28" s="8"/>
      <c r="C28" s="8"/>
      <c r="D28" s="74" t="s">
        <v>37</v>
      </c>
      <c r="E28" s="68"/>
      <c r="J28" s="64" t="s">
        <v>40</v>
      </c>
      <c r="K28" s="65"/>
      <c r="L28" s="68"/>
      <c r="R28" s="64" t="s">
        <v>40</v>
      </c>
      <c r="S28" s="68"/>
    </row>
    <row r="29" spans="2:20" s="6" customFormat="1" x14ac:dyDescent="0.25">
      <c r="C29" s="20"/>
      <c r="D29" s="69" t="s">
        <v>44</v>
      </c>
      <c r="E29" s="70"/>
      <c r="J29" s="71" t="s">
        <v>45</v>
      </c>
      <c r="K29" s="72"/>
      <c r="L29" s="73"/>
      <c r="R29" s="71" t="s">
        <v>45</v>
      </c>
      <c r="S29" s="73"/>
    </row>
    <row r="30" spans="2:20" s="6" customFormat="1" x14ac:dyDescent="0.25">
      <c r="C30" s="15"/>
      <c r="D30" s="21"/>
      <c r="E30" s="14"/>
    </row>
    <row r="31" spans="2:20" s="6" customFormat="1" x14ac:dyDescent="0.25">
      <c r="B31" s="8"/>
      <c r="C31" s="15"/>
      <c r="D31" s="21"/>
      <c r="E31" s="15"/>
    </row>
    <row r="32" spans="2:20" s="6" customFormat="1" x14ac:dyDescent="0.25">
      <c r="C32" s="15"/>
      <c r="E32" s="15"/>
    </row>
    <row r="33" spans="2:5" s="6" customFormat="1" x14ac:dyDescent="0.25">
      <c r="C33" s="15"/>
      <c r="D33" s="21"/>
      <c r="E33" s="15"/>
    </row>
    <row r="34" spans="2:5" s="6" customFormat="1" x14ac:dyDescent="0.25">
      <c r="C34" s="15"/>
      <c r="D34" s="21"/>
      <c r="E34" s="14"/>
    </row>
    <row r="35" spans="2:5" s="6" customFormat="1" x14ac:dyDescent="0.25">
      <c r="B35" s="9"/>
      <c r="C35" s="20"/>
      <c r="D35" s="9"/>
      <c r="E35" s="20"/>
    </row>
    <row r="36" spans="2:5" s="6" customFormat="1" x14ac:dyDescent="0.25"/>
    <row r="37" spans="2:5" s="6" customFormat="1" x14ac:dyDescent="0.25">
      <c r="B37" s="7"/>
    </row>
    <row r="38" spans="2:5" s="6" customFormat="1" x14ac:dyDescent="0.25">
      <c r="B38" s="7"/>
    </row>
    <row r="39" spans="2:5" s="6" customFormat="1" x14ac:dyDescent="0.25">
      <c r="B39" s="8"/>
      <c r="C39" s="8"/>
      <c r="D39" s="8"/>
    </row>
    <row r="40" spans="2:5" s="6" customFormat="1" x14ac:dyDescent="0.25"/>
    <row r="41" spans="2:5" s="6" customFormat="1" x14ac:dyDescent="0.25">
      <c r="C41" s="20"/>
      <c r="D41" s="22"/>
      <c r="E41" s="14"/>
    </row>
    <row r="42" spans="2:5" s="6" customFormat="1" x14ac:dyDescent="0.25">
      <c r="B42" s="8"/>
      <c r="C42" s="15"/>
      <c r="D42" s="22"/>
      <c r="E42" s="15"/>
    </row>
    <row r="43" spans="2:5" s="6" customFormat="1" x14ac:dyDescent="0.25">
      <c r="C43" s="15"/>
      <c r="D43" s="15"/>
      <c r="E43" s="15"/>
    </row>
    <row r="44" spans="2:5" s="6" customFormat="1" x14ac:dyDescent="0.25">
      <c r="C44" s="15"/>
      <c r="D44" s="22"/>
      <c r="E44" s="15"/>
    </row>
    <row r="45" spans="2:5" s="6" customFormat="1" x14ac:dyDescent="0.25">
      <c r="C45" s="15"/>
      <c r="D45" s="22"/>
      <c r="E45" s="14"/>
    </row>
    <row r="46" spans="2:5" s="6" customFormat="1" x14ac:dyDescent="0.25">
      <c r="B46" s="9"/>
      <c r="C46" s="20"/>
      <c r="D46" s="23"/>
      <c r="E46" s="20"/>
    </row>
    <row r="47" spans="2:5" s="6" customFormat="1" x14ac:dyDescent="0.25">
      <c r="B47" s="7"/>
    </row>
    <row r="48" spans="2:5" s="6" customFormat="1" x14ac:dyDescent="0.25"/>
    <row r="49" spans="2:4" s="6" customFormat="1" x14ac:dyDescent="0.25"/>
    <row r="50" spans="2:4" s="6" customFormat="1" x14ac:dyDescent="0.25"/>
    <row r="51" spans="2:4" s="6" customFormat="1" x14ac:dyDescent="0.25"/>
    <row r="52" spans="2:4" s="6" customFormat="1" x14ac:dyDescent="0.25">
      <c r="B52" s="9"/>
      <c r="D52" s="9"/>
    </row>
    <row r="53" spans="2:4" s="6" customFormat="1" x14ac:dyDescent="0.25"/>
    <row r="54" spans="2:4" s="6" customFormat="1" x14ac:dyDescent="0.25"/>
    <row r="55" spans="2:4" s="6" customFormat="1" x14ac:dyDescent="0.25"/>
    <row r="56" spans="2:4" s="6" customFormat="1" x14ac:dyDescent="0.25"/>
  </sheetData>
  <sheetProtection password="D5CF" sheet="1" objects="1" scenarios="1"/>
  <mergeCells count="34">
    <mergeCell ref="C2:R2"/>
    <mergeCell ref="R28:S28"/>
    <mergeCell ref="O24:P24"/>
    <mergeCell ref="D29:E29"/>
    <mergeCell ref="J29:L29"/>
    <mergeCell ref="R29:S29"/>
    <mergeCell ref="R24:S24"/>
    <mergeCell ref="D24:E24"/>
    <mergeCell ref="D28:E28"/>
    <mergeCell ref="J28:L28"/>
    <mergeCell ref="R23:S23"/>
    <mergeCell ref="R20:S20"/>
    <mergeCell ref="R18:S18"/>
    <mergeCell ref="D26:E26"/>
    <mergeCell ref="D27:E27"/>
    <mergeCell ref="J26:L26"/>
    <mergeCell ref="J27:L27"/>
    <mergeCell ref="R26:S26"/>
    <mergeCell ref="R27:S27"/>
    <mergeCell ref="J23:L23"/>
    <mergeCell ref="J24:L24"/>
    <mergeCell ref="B16:F16"/>
    <mergeCell ref="H16:M16"/>
    <mergeCell ref="O16:T16"/>
    <mergeCell ref="B4:E4"/>
    <mergeCell ref="J18:L18"/>
    <mergeCell ref="J19:L19"/>
    <mergeCell ref="J20:L20"/>
    <mergeCell ref="J21:L21"/>
    <mergeCell ref="J22:L22"/>
    <mergeCell ref="D18:E18"/>
    <mergeCell ref="D20:E20"/>
    <mergeCell ref="D22:E22"/>
    <mergeCell ref="D23:E23"/>
  </mergeCells>
  <pageMargins left="0.7" right="0.7" top="0.75" bottom="0.75" header="0.3" footer="0.3"/>
  <pageSetup scale="77" orientation="landscape" r:id="rId1"/>
  <headerFooter>
    <oddFooter>&amp;L
&amp;L&amp;"Arial, Regular"&amp;8&amp;I Worksheet: &amp;I&amp;A
Internal Ringfencing Interactive Illustration - locked:90987034v2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 Guynn</dc:creator>
  <cp:lastModifiedBy>Ulanov, Anne</cp:lastModifiedBy>
  <cp:lastPrinted>2018-06-11T21:56:04Z</cp:lastPrinted>
  <dcterms:created xsi:type="dcterms:W3CDTF">2018-04-27T09:56:42Z</dcterms:created>
  <dcterms:modified xsi:type="dcterms:W3CDTF">2019-02-14T16:39:36Z</dcterms:modified>
</cp:coreProperties>
</file>